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ESTRATEGIA Y RR II\ESTRATEGIA\MINISTERIO\Contenido nacional\"/>
    </mc:Choice>
  </mc:AlternateContent>
  <xr:revisionPtr revIDLastSave="0" documentId="13_ncr:1_{996870CA-EFD3-469A-BB1E-9872F723DFAB}" xr6:coauthVersionLast="47" xr6:coauthVersionMax="47" xr10:uidLastSave="{00000000-0000-0000-0000-000000000000}"/>
  <workbookProtection workbookAlgorithmName="SHA-512" workbookHashValue="IpGQIb2e8avRiQXMM32PGwitquMKuXvIyVLHwuKu0Qdv4cc3e82VHDtjWhkH+MyxM/sqd/KXU3jxtFP5YgN7FA==" workbookSaltValue="eCp43w9cxasWBX6RfEyfMA==" workbookSpinCount="100000" lockStructure="1"/>
  <bookViews>
    <workbookView xWindow="-108" yWindow="-108" windowWidth="23256" windowHeight="14976" xr2:uid="{00000000-000D-0000-FFFF-FFFF00000000}"/>
  </bookViews>
  <sheets>
    <sheet name="Calculadora web" sheetId="2" r:id="rId1"/>
  </sheets>
  <definedNames>
    <definedName name="_xlnm.Print_Area" localSheetId="0">'Calculadora web'!$A$4:$I$12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15" i="2" l="1"/>
  <c r="C22" i="2" s="1"/>
  <c r="C19" i="2" l="1"/>
  <c r="C18" i="2" s="1"/>
  <c r="C21" i="2"/>
  <c r="F9" i="2" l="1"/>
  <c r="G9" i="2"/>
  <c r="C17" i="2"/>
  <c r="F8" i="2" s="1"/>
  <c r="H9" i="2"/>
  <c r="G8" i="2" l="1"/>
  <c r="H8" i="2"/>
</calcChain>
</file>

<file path=xl/sharedStrings.xml><?xml version="1.0" encoding="utf-8"?>
<sst xmlns="http://schemas.openxmlformats.org/spreadsheetml/2006/main" count="26" uniqueCount="24">
  <si>
    <t>LÍMITE OCDE</t>
  </si>
  <si>
    <t>Español</t>
  </si>
  <si>
    <t>Tercer país</t>
  </si>
  <si>
    <t>Gasto local</t>
  </si>
  <si>
    <t>Cat I</t>
  </si>
  <si>
    <t xml:space="preserve">Cat II </t>
  </si>
  <si>
    <t>Categoría I</t>
  </si>
  <si>
    <t>TOTAL</t>
  </si>
  <si>
    <t>Categoría II</t>
  </si>
  <si>
    <t>ECV</t>
  </si>
  <si>
    <t>PYMES Y VERDES</t>
  </si>
  <si>
    <t>Cumplimente las casillas naranjas, por favor</t>
  </si>
  <si>
    <t>DESGLOSE POR ORIGENES DEL CONTRATO</t>
  </si>
  <si>
    <t>Origen</t>
  </si>
  <si>
    <t>Importe</t>
  </si>
  <si>
    <t>REGLA GENERAL</t>
  </si>
  <si>
    <t>PAÍS GRUPO 0-4</t>
  </si>
  <si>
    <t>0-4</t>
  </si>
  <si>
    <t>PYMES/VERDES</t>
  </si>
  <si>
    <r>
      <t xml:space="preserve">* Puede consultar el </t>
    </r>
    <r>
      <rPr>
        <b/>
        <sz val="10"/>
        <color theme="1"/>
        <rFont val="Calibri"/>
        <family val="2"/>
        <scheme val="minor"/>
      </rPr>
      <t>grupo país</t>
    </r>
    <r>
      <rPr>
        <sz val="10"/>
        <color theme="1"/>
        <rFont val="Calibri"/>
        <family val="2"/>
        <scheme val="minor"/>
      </rPr>
      <t xml:space="preserve"> en nuestra web: https://www.cesce.es/es/riesgo-pais</t>
    </r>
  </si>
  <si>
    <r>
      <rPr>
        <b/>
        <sz val="10"/>
        <color theme="1"/>
        <rFont val="Calibri"/>
        <family val="2"/>
        <scheme val="minor"/>
      </rPr>
      <t>* Categoría I</t>
    </r>
    <r>
      <rPr>
        <sz val="10"/>
        <color theme="1"/>
        <rFont val="Calibri"/>
        <family val="2"/>
        <scheme val="minor"/>
      </rPr>
      <t xml:space="preserve"> son países OCDE de renta alta según el Banco Mundial. El resto, </t>
    </r>
    <r>
      <rPr>
        <b/>
        <sz val="10"/>
        <color theme="1"/>
        <rFont val="Calibri"/>
        <family val="2"/>
        <scheme val="minor"/>
      </rPr>
      <t>Categoría II.</t>
    </r>
  </si>
  <si>
    <t>PAÍS GRUPO 5-7</t>
  </si>
  <si>
    <t>5-7</t>
  </si>
  <si>
    <r>
      <rPr>
        <b/>
        <sz val="11"/>
        <color theme="1"/>
        <rFont val="Calibri"/>
        <family val="2"/>
        <scheme val="minor"/>
      </rPr>
      <t>IMPORTE MÁXIMO ASEGURABLE POR CESCE</t>
    </r>
    <r>
      <rPr>
        <sz val="11"/>
        <color theme="1"/>
        <rFont val="Calibri"/>
        <family val="2"/>
        <scheme val="minor"/>
      </rPr>
      <t xml:space="preserve">
(A estos importes se puede añadir la prima de Cesce o los intereses de utilización si estos son capitalizados)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</si>
</sst>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1" fontId="9" fillId="2" borderId="0" xfId="0" applyNumberFormat="1" applyFont="1" applyFill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9" fontId="14" fillId="5" borderId="6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43" fontId="19" fillId="3" borderId="3" xfId="1" applyFont="1" applyFill="1" applyBorder="1" applyAlignment="1">
      <alignment horizontal="center" vertical="center"/>
    </xf>
    <xf numFmtId="43" fontId="16" fillId="3" borderId="4" xfId="1" applyFont="1" applyFill="1" applyBorder="1" applyAlignment="1">
      <alignment vertical="center" wrapText="1"/>
    </xf>
    <xf numFmtId="43" fontId="17" fillId="3" borderId="5" xfId="1" applyFont="1" applyFill="1" applyBorder="1" applyAlignment="1">
      <alignment horizontal="center" vertical="center" wrapText="1"/>
    </xf>
    <xf numFmtId="43" fontId="16" fillId="3" borderId="5" xfId="1" applyFont="1" applyFill="1" applyBorder="1" applyAlignment="1">
      <alignment horizontal="center" vertical="center"/>
    </xf>
    <xf numFmtId="43" fontId="16" fillId="3" borderId="3" xfId="1" applyFont="1" applyFill="1" applyBorder="1" applyAlignment="1">
      <alignment horizontal="center" vertical="center" wrapText="1"/>
    </xf>
    <xf numFmtId="43" fontId="12" fillId="3" borderId="13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3" fontId="18" fillId="3" borderId="2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7" fillId="3" borderId="7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4" fontId="8" fillId="4" borderId="8" xfId="0" applyNumberFormat="1" applyFont="1" applyFill="1" applyBorder="1" applyAlignment="1" applyProtection="1">
      <alignment horizontal="center" vertical="center"/>
      <protection locked="0"/>
    </xf>
    <xf numFmtId="4" fontId="8" fillId="4" borderId="12" xfId="0" applyNumberFormat="1" applyFont="1" applyFill="1" applyBorder="1" applyAlignment="1" applyProtection="1">
      <alignment horizontal="center" vertical="center"/>
      <protection locked="0"/>
    </xf>
    <xf numFmtId="4" fontId="8" fillId="4" borderId="10" xfId="0" applyNumberFormat="1" applyFont="1" applyFill="1" applyBorder="1" applyAlignment="1" applyProtection="1">
      <alignment horizontal="center" vertical="center"/>
      <protection locked="0"/>
    </xf>
    <xf numFmtId="4" fontId="20" fillId="3" borderId="10" xfId="0" applyNumberFormat="1" applyFont="1" applyFill="1" applyBorder="1" applyAlignment="1">
      <alignment horizontal="center" vertical="center"/>
    </xf>
    <xf numFmtId="9" fontId="24" fillId="6" borderId="17" xfId="2" applyFont="1" applyFill="1" applyBorder="1" applyAlignment="1">
      <alignment horizontal="center" vertical="center" wrapText="1"/>
    </xf>
    <xf numFmtId="9" fontId="24" fillId="6" borderId="18" xfId="2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Identidad corporativa Cesce">
      <a:dk1>
        <a:sysClr val="windowText" lastClr="000000"/>
      </a:dk1>
      <a:lt1>
        <a:sysClr val="window" lastClr="FFFFFF"/>
      </a:lt1>
      <a:dk2>
        <a:srgbClr val="1C4CDE"/>
      </a:dk2>
      <a:lt2>
        <a:srgbClr val="8FACD8"/>
      </a:lt2>
      <a:accent1>
        <a:srgbClr val="1C4CDE"/>
      </a:accent1>
      <a:accent2>
        <a:srgbClr val="F96138"/>
      </a:accent2>
      <a:accent3>
        <a:srgbClr val="13294B"/>
      </a:accent3>
      <a:accent4>
        <a:srgbClr val="8FACD8"/>
      </a:accent4>
      <a:accent5>
        <a:srgbClr val="373A36"/>
      </a:accent5>
      <a:accent6>
        <a:srgbClr val="FFFFFF"/>
      </a:accent6>
      <a:hlink>
        <a:srgbClr val="1C4CDE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showGridLines="0" tabSelected="1" topLeftCell="A3" zoomScale="115" zoomScaleNormal="115" workbookViewId="0">
      <selection activeCell="B11" sqref="B11"/>
    </sheetView>
  </sheetViews>
  <sheetFormatPr baseColWidth="10" defaultColWidth="10.88671875" defaultRowHeight="14.4" x14ac:dyDescent="0.3"/>
  <cols>
    <col min="1" max="1" width="2.44140625" style="5" customWidth="1"/>
    <col min="2" max="2" width="19.6640625" style="5" customWidth="1"/>
    <col min="3" max="3" width="18" style="5" customWidth="1"/>
    <col min="4" max="4" width="2.6640625" style="5" customWidth="1"/>
    <col min="5" max="5" width="13.88671875" style="5" customWidth="1"/>
    <col min="6" max="8" width="19.6640625" style="5" bestFit="1" customWidth="1"/>
    <col min="9" max="9" width="6.33203125" style="5" customWidth="1"/>
    <col min="10" max="10" width="22.5546875" style="5" customWidth="1"/>
    <col min="11" max="11" width="13.44140625" style="5" customWidth="1"/>
    <col min="12" max="12" width="10.5546875" style="5" customWidth="1"/>
    <col min="13" max="13" width="9.6640625" style="5" customWidth="1"/>
    <col min="14" max="15" width="10.33203125" style="5" customWidth="1"/>
    <col min="16" max="16" width="12.6640625" style="5" customWidth="1"/>
    <col min="17" max="17" width="16.33203125" style="5" customWidth="1"/>
    <col min="18" max="18" width="15.6640625" style="5" customWidth="1"/>
    <col min="19" max="19" width="21.33203125" style="5" customWidth="1"/>
    <col min="20" max="16384" width="10.88671875" style="5"/>
  </cols>
  <sheetData>
    <row r="1" spans="1:19" hidden="1" x14ac:dyDescent="0.3"/>
    <row r="2" spans="1:19" hidden="1" x14ac:dyDescent="0.3"/>
    <row r="3" spans="1:19" x14ac:dyDescent="0.3">
      <c r="A3" s="45"/>
      <c r="B3" s="57"/>
      <c r="C3" s="57"/>
      <c r="D3" s="57"/>
      <c r="E3" s="57"/>
      <c r="F3" s="45"/>
      <c r="G3" s="45"/>
      <c r="H3" s="45"/>
      <c r="I3" s="45"/>
    </row>
    <row r="4" spans="1:19" x14ac:dyDescent="0.3">
      <c r="A4" s="4"/>
      <c r="B4" s="4"/>
      <c r="C4" s="4"/>
      <c r="D4" s="4"/>
      <c r="E4" s="4"/>
      <c r="F4" s="4"/>
      <c r="G4" s="4"/>
      <c r="H4" s="4"/>
      <c r="I4" s="4"/>
    </row>
    <row r="5" spans="1:19" ht="52.2" customHeight="1" thickBot="1" x14ac:dyDescent="0.35">
      <c r="A5" s="6"/>
      <c r="B5" s="58" t="s">
        <v>12</v>
      </c>
      <c r="C5" s="58"/>
      <c r="D5" s="7"/>
      <c r="E5" s="6"/>
      <c r="F5" s="61" t="s">
        <v>23</v>
      </c>
      <c r="G5" s="62"/>
      <c r="H5" s="62"/>
      <c r="I5" s="6"/>
    </row>
    <row r="6" spans="1:19" ht="17.25" customHeight="1" x14ac:dyDescent="0.3">
      <c r="A6" s="6"/>
      <c r="B6" s="46" t="s">
        <v>13</v>
      </c>
      <c r="C6" s="47" t="s">
        <v>14</v>
      </c>
      <c r="D6" s="7"/>
      <c r="E6" s="6"/>
      <c r="F6" s="59" t="s">
        <v>15</v>
      </c>
      <c r="G6" s="60"/>
      <c r="H6" s="63" t="s">
        <v>10</v>
      </c>
      <c r="I6" s="6"/>
    </row>
    <row r="7" spans="1:19" s="12" customFormat="1" ht="21" customHeight="1" thickBot="1" x14ac:dyDescent="0.35">
      <c r="A7" s="8"/>
      <c r="B7" s="39" t="s">
        <v>1</v>
      </c>
      <c r="C7" s="49">
        <v>1000</v>
      </c>
      <c r="D7" s="9"/>
      <c r="E7" s="8"/>
      <c r="F7" s="53" t="s">
        <v>16</v>
      </c>
      <c r="G7" s="54" t="s">
        <v>21</v>
      </c>
      <c r="H7" s="64"/>
      <c r="I7" s="11"/>
      <c r="J7" s="5"/>
      <c r="K7" s="5"/>
      <c r="L7" s="5"/>
      <c r="M7" s="5"/>
      <c r="N7" s="5"/>
      <c r="O7" s="5"/>
      <c r="Q7" s="5"/>
      <c r="R7" s="5"/>
      <c r="S7" s="5"/>
    </row>
    <row r="8" spans="1:19" ht="31.5" customHeight="1" x14ac:dyDescent="0.3">
      <c r="A8" s="6"/>
      <c r="B8" s="40" t="s">
        <v>2</v>
      </c>
      <c r="C8" s="50">
        <v>1000</v>
      </c>
      <c r="D8" s="1"/>
      <c r="E8" s="55" t="s">
        <v>6</v>
      </c>
      <c r="F8" s="26">
        <f>MIN(C7/F17,C17)</f>
        <v>2500</v>
      </c>
      <c r="G8" s="26">
        <f>MIN(C7/G17,C17)</f>
        <v>2500</v>
      </c>
      <c r="H8" s="26">
        <f>+MIN(C17,C7/H17)</f>
        <v>2500</v>
      </c>
      <c r="I8" s="6"/>
      <c r="P8" s="13"/>
    </row>
    <row r="9" spans="1:19" ht="31.5" customHeight="1" thickBot="1" x14ac:dyDescent="0.35">
      <c r="A9" s="6"/>
      <c r="B9" s="41" t="s">
        <v>3</v>
      </c>
      <c r="C9" s="51">
        <v>1000</v>
      </c>
      <c r="D9" s="1"/>
      <c r="E9" s="55" t="s">
        <v>8</v>
      </c>
      <c r="F9" s="27">
        <f>MIN(C7/F17,C18)</f>
        <v>2700</v>
      </c>
      <c r="G9" s="27">
        <f>MIN(C7/G17,C18)</f>
        <v>2500</v>
      </c>
      <c r="H9" s="27">
        <f>MIN(C7/H17,C18)</f>
        <v>2700</v>
      </c>
      <c r="I9" s="6"/>
      <c r="P9" s="12"/>
    </row>
    <row r="10" spans="1:19" ht="31.5" customHeight="1" x14ac:dyDescent="0.3">
      <c r="A10" s="6"/>
      <c r="B10" s="48" t="s">
        <v>7</v>
      </c>
      <c r="C10" s="52">
        <f>+C7+C8+C9</f>
        <v>3000</v>
      </c>
      <c r="D10" s="15"/>
      <c r="E10" s="43" t="s">
        <v>20</v>
      </c>
      <c r="F10" s="17"/>
      <c r="G10" s="17"/>
      <c r="H10" s="17"/>
      <c r="I10" s="6"/>
      <c r="P10" s="12"/>
    </row>
    <row r="11" spans="1:19" ht="22.2" customHeight="1" x14ac:dyDescent="0.3">
      <c r="A11" s="6"/>
      <c r="B11" s="56" t="s">
        <v>11</v>
      </c>
      <c r="C11" s="42"/>
      <c r="D11" s="15"/>
      <c r="E11" s="44" t="s">
        <v>19</v>
      </c>
      <c r="F11" s="17"/>
      <c r="G11" s="17"/>
      <c r="H11" s="17"/>
      <c r="I11" s="6"/>
      <c r="P11" s="12"/>
    </row>
    <row r="12" spans="1:19" ht="21" customHeight="1" x14ac:dyDescent="0.3">
      <c r="A12" s="6"/>
      <c r="B12" s="14"/>
      <c r="C12" s="14"/>
      <c r="D12" s="16"/>
      <c r="E12" s="14"/>
      <c r="F12" s="18"/>
      <c r="G12" s="18"/>
      <c r="H12" s="17"/>
      <c r="I12" s="8"/>
    </row>
    <row r="13" spans="1:19" ht="13.95" hidden="1" customHeight="1" x14ac:dyDescent="0.3"/>
    <row r="14" spans="1:19" ht="15.6" hidden="1" customHeight="1" x14ac:dyDescent="0.3">
      <c r="I14" s="12"/>
    </row>
    <row r="15" spans="1:19" s="19" customFormat="1" ht="16.95" hidden="1" customHeight="1" x14ac:dyDescent="0.3">
      <c r="A15" s="5"/>
      <c r="B15" s="3" t="s">
        <v>9</v>
      </c>
      <c r="C15" s="21">
        <f>+C7+C8</f>
        <v>2000</v>
      </c>
      <c r="D15" s="36"/>
      <c r="E15" s="37"/>
      <c r="F15" s="38"/>
      <c r="G15" s="38"/>
      <c r="H15" s="38"/>
      <c r="I15" s="5"/>
      <c r="J15" s="5"/>
      <c r="K15" s="5"/>
      <c r="L15" s="5"/>
      <c r="M15" s="5"/>
      <c r="N15" s="5"/>
      <c r="O15" s="5"/>
    </row>
    <row r="16" spans="1:19" s="19" customFormat="1" ht="16.95" hidden="1" customHeight="1" x14ac:dyDescent="0.3">
      <c r="A16" s="5"/>
      <c r="B16" s="32"/>
      <c r="C16" s="33" t="s">
        <v>0</v>
      </c>
      <c r="D16" s="5"/>
      <c r="E16" s="5"/>
      <c r="F16" s="34" t="s">
        <v>17</v>
      </c>
      <c r="G16" s="35" t="s">
        <v>22</v>
      </c>
      <c r="H16" s="34" t="s">
        <v>18</v>
      </c>
      <c r="I16" s="5"/>
      <c r="J16" s="5"/>
      <c r="K16" s="5"/>
      <c r="L16" s="5"/>
      <c r="M16" s="5"/>
      <c r="N16" s="5"/>
      <c r="O16" s="5"/>
    </row>
    <row r="17" spans="2:19" ht="14.4" hidden="1" customHeight="1" thickBot="1" x14ac:dyDescent="0.35">
      <c r="B17" s="2" t="s">
        <v>6</v>
      </c>
      <c r="C17" s="25">
        <f>+C19+C21</f>
        <v>2500</v>
      </c>
      <c r="F17" s="10">
        <v>0.3</v>
      </c>
      <c r="G17" s="10">
        <v>0.4</v>
      </c>
      <c r="H17" s="10">
        <v>0.2</v>
      </c>
      <c r="Q17" s="20"/>
      <c r="R17" s="20"/>
      <c r="S17" s="20"/>
    </row>
    <row r="18" spans="2:19" hidden="1" x14ac:dyDescent="0.3">
      <c r="B18" s="2" t="s">
        <v>8</v>
      </c>
      <c r="C18" s="25">
        <f>+C19+C22</f>
        <v>2700</v>
      </c>
      <c r="Q18" s="20"/>
      <c r="R18" s="20"/>
      <c r="S18" s="20"/>
    </row>
    <row r="19" spans="2:19" hidden="1" x14ac:dyDescent="0.3">
      <c r="B19" s="28"/>
      <c r="C19" s="22">
        <f>+C15*0.85</f>
        <v>1700</v>
      </c>
    </row>
    <row r="20" spans="2:19" hidden="1" x14ac:dyDescent="0.3">
      <c r="B20" s="29"/>
      <c r="C20" s="23"/>
    </row>
    <row r="21" spans="2:19" hidden="1" x14ac:dyDescent="0.3">
      <c r="B21" s="29" t="s">
        <v>4</v>
      </c>
      <c r="C21" s="24">
        <f>+MIN((C15*0.4),C9)</f>
        <v>800</v>
      </c>
    </row>
    <row r="22" spans="2:19" hidden="1" x14ac:dyDescent="0.3">
      <c r="B22" s="29" t="s">
        <v>5</v>
      </c>
      <c r="C22" s="24">
        <f>+MIN((C15*0.5),C9)</f>
        <v>1000</v>
      </c>
    </row>
    <row r="23" spans="2:19" hidden="1" x14ac:dyDescent="0.3">
      <c r="B23" s="30"/>
      <c r="C23" s="31"/>
    </row>
    <row r="32" spans="2:19" ht="14.7" customHeight="1" x14ac:dyDescent="0.3"/>
    <row r="47" ht="14.7" customHeight="1" x14ac:dyDescent="0.3"/>
  </sheetData>
  <sheetProtection algorithmName="SHA-512" hashValue="7u4r0x+3L/LAyQQMFqlNajOjGCQB7uJ2G4Kd5LMyf7xrXC16D8t3xYu7KDDOdxOprLP1vjGAKIOoBrV7GPgYxg==" saltValue="trhXz1UTEEYNP9G0lcgaaw==" spinCount="100000" sheet="1" objects="1" scenarios="1"/>
  <mergeCells count="5">
    <mergeCell ref="B3:E3"/>
    <mergeCell ref="B5:C5"/>
    <mergeCell ref="F6:G6"/>
    <mergeCell ref="F5:H5"/>
    <mergeCell ref="H6:H7"/>
  </mergeCells>
  <dataValidations count="1">
    <dataValidation type="decimal" allowBlank="1" showInputMessage="1" showErrorMessage="1" sqref="C7:C9" xr:uid="{00000000-0002-0000-0000-000000000000}">
      <formula1>0</formula1>
      <formula2>10000000000000</formula2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Calculadora web</vt:lpstr>
      <vt:lpstr>'Calculadora 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LP466</dc:creator>
  <cp:lastModifiedBy>LP466</cp:lastModifiedBy>
  <cp:lastPrinted>2023-04-25T12:35:33Z</cp:lastPrinted>
  <dcterms:created xsi:type="dcterms:W3CDTF">2023-04-24T10:27:41Z</dcterms:created>
  <dcterms:modified xsi:type="dcterms:W3CDTF">2023-05-05T10:39:07Z</dcterms:modified>
</cp:coreProperties>
</file>